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FINANCE\FEMA\2018\2-Submitted\"/>
    </mc:Choice>
  </mc:AlternateContent>
  <bookViews>
    <workbookView xWindow="0" yWindow="0" windowWidth="23430" windowHeight="117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91" i="1"/>
  <c r="G71" i="1"/>
  <c r="G65" i="1"/>
  <c r="G57" i="1" l="1"/>
  <c r="H74" i="1" s="1"/>
  <c r="D94" i="1" l="1"/>
  <c r="D96" i="1"/>
  <c r="H47" i="1"/>
  <c r="D95" i="1" s="1"/>
  <c r="H30" i="1"/>
  <c r="D93" i="1" s="1"/>
  <c r="G17" i="1"/>
  <c r="H18" i="1" s="1"/>
  <c r="G5" i="1"/>
  <c r="H11" i="1" s="1"/>
  <c r="D92" i="1" l="1"/>
  <c r="D98" i="1" l="1"/>
  <c r="D100" i="1" s="1"/>
</calcChain>
</file>

<file path=xl/sharedStrings.xml><?xml version="1.0" encoding="utf-8"?>
<sst xmlns="http://schemas.openxmlformats.org/spreadsheetml/2006/main" count="175" uniqueCount="139">
  <si>
    <t>A. Personnel</t>
  </si>
  <si>
    <t>Name</t>
  </si>
  <si>
    <t>Position</t>
  </si>
  <si>
    <t>Computation</t>
  </si>
  <si>
    <t>Cost</t>
  </si>
  <si>
    <t>Patricia L. Sutch</t>
  </si>
  <si>
    <t>Executive Director</t>
  </si>
  <si>
    <t>Erin Mommsen</t>
  </si>
  <si>
    <t>Program Manager</t>
  </si>
  <si>
    <t>TOTAL</t>
  </si>
  <si>
    <t>B. Fringe Benefits</t>
  </si>
  <si>
    <t>benefits</t>
  </si>
  <si>
    <t>C. Travel</t>
  </si>
  <si>
    <t>Purpose of Travel</t>
  </si>
  <si>
    <t>Location</t>
  </si>
  <si>
    <t>Item</t>
  </si>
  <si>
    <t>Sacramento</t>
  </si>
  <si>
    <t>West Coast TBD (co-located with EQPM)</t>
  </si>
  <si>
    <t>mileage, airfare, ground transportation, parking, hotel</t>
  </si>
  <si>
    <t>Board Meeting 1 - Staff</t>
  </si>
  <si>
    <t>Board Meeting 1 - Board</t>
  </si>
  <si>
    <t>mileage, ground transportation/ parking</t>
  </si>
  <si>
    <t>Board Meeting 2 - Staff</t>
  </si>
  <si>
    <t>Board Meeting 2 - Board</t>
  </si>
  <si>
    <t>*use of federal per diems for hotels</t>
  </si>
  <si>
    <t xml:space="preserve">C. Travel </t>
  </si>
  <si>
    <t>WSSPC Travel Policies used</t>
  </si>
  <si>
    <t>Annual Meeting Awards Travel</t>
  </si>
  <si>
    <t>airfare, ground transportation, mileage, hotel</t>
  </si>
  <si>
    <t>D. Equipment</t>
  </si>
  <si>
    <t>E. Supplies</t>
  </si>
  <si>
    <t>E1. Office Supplies</t>
  </si>
  <si>
    <t>E2. Postage &amp; Shipping</t>
  </si>
  <si>
    <t>copy paper, toner, ink, tabs, computer software, DVDs, other office supplies</t>
  </si>
  <si>
    <t>2 Board meetings x 12 copies Meetings Notebook. 12 copies Annual Report, quarterly reports, newsletters, etc.</t>
  </si>
  <si>
    <t>E4. MeetingVenue/Supplies/Printing</t>
  </si>
  <si>
    <t>Annual Meeting Space</t>
  </si>
  <si>
    <t>1 Board meeting, 3 committee meetings, 1 business meeting</t>
  </si>
  <si>
    <t>Annual meeting audio visual</t>
  </si>
  <si>
    <t>4 awards plaques</t>
  </si>
  <si>
    <t>E3. Award plaques / display</t>
  </si>
  <si>
    <t>5 rooms: 1 Board meeting, 3 committee meetings, 1 business meeting</t>
  </si>
  <si>
    <t>F. Consultants / Contracts</t>
  </si>
  <si>
    <t>Service Provided</t>
  </si>
  <si>
    <t>Paylocity Corporation</t>
  </si>
  <si>
    <t>ChoiceBuilder</t>
  </si>
  <si>
    <t>Ameriflex</t>
  </si>
  <si>
    <t>12 months @ $20</t>
  </si>
  <si>
    <t>12 months @$60</t>
  </si>
  <si>
    <t>Accounting</t>
  </si>
  <si>
    <t>Cook CPA Group</t>
  </si>
  <si>
    <t>Digital Gear</t>
  </si>
  <si>
    <t>Webmaster</t>
  </si>
  <si>
    <t>financial statements, lump sum</t>
  </si>
  <si>
    <t>Payroll Services</t>
  </si>
  <si>
    <t>Payroll services</t>
  </si>
  <si>
    <t>FSA administration</t>
  </si>
  <si>
    <t>Dental, vision, life insurance administration</t>
  </si>
  <si>
    <t>Comcast</t>
  </si>
  <si>
    <t>Internet and Phone Services</t>
  </si>
  <si>
    <t>Hostmonster.com</t>
  </si>
  <si>
    <t>Domain name, website hosting</t>
  </si>
  <si>
    <t>$150 annual</t>
  </si>
  <si>
    <t>Nonprofits Insurance Alliance of California</t>
  </si>
  <si>
    <t>Liability and property insurance</t>
  </si>
  <si>
    <t>office lease</t>
  </si>
  <si>
    <t>4 VOIP phones and 1 cell phone</t>
  </si>
  <si>
    <t>12 months @$10</t>
  </si>
  <si>
    <t>credit card services</t>
  </si>
  <si>
    <t>State of California</t>
  </si>
  <si>
    <t>permits &amp; licenses</t>
  </si>
  <si>
    <t>$105 annual</t>
  </si>
  <si>
    <t>Name of Contractor</t>
  </si>
  <si>
    <t>State of California Department of Conservation</t>
  </si>
  <si>
    <t>G. Other Costs</t>
  </si>
  <si>
    <t>G1. State Support - NEPM Travel</t>
  </si>
  <si>
    <t>State support as assigned by FEMA</t>
  </si>
  <si>
    <t>H. Indirect Costs</t>
  </si>
  <si>
    <t>Description</t>
  </si>
  <si>
    <t>BUDGET CATEGORY</t>
  </si>
  <si>
    <t>Federal Amount</t>
  </si>
  <si>
    <t>Non-Federal Amount</t>
  </si>
  <si>
    <t>Total Direct Costs</t>
  </si>
  <si>
    <t>TOTAL PROJECT COSTS</t>
  </si>
  <si>
    <t>F. Contractural</t>
  </si>
  <si>
    <t>G. Other</t>
  </si>
  <si>
    <t>CATEGORY TOTAL</t>
  </si>
  <si>
    <t>2 staff x 1 day. mileage @ $21.80. ground transportation/ parking @ $30.</t>
  </si>
  <si>
    <t>TOTAL PERSONNEL</t>
  </si>
  <si>
    <t>5 Board members @ 2 nights, 1 Board member @ 1 night, total 11 hotel nights* @ $179. mileage @ $98.10. airfare@ $2125. ground transportation @$210, parking@ $120. 7 Registration @$30.</t>
  </si>
  <si>
    <t xml:space="preserve">2 staff x 3 nights hotel* at $179.  ground transportation @ $50 .  </t>
  </si>
  <si>
    <t>partial hotel and ground transportation. Additional hotel, ground transportation and airfare charged to EQPM meeting</t>
  </si>
  <si>
    <t>EQ Program Managers (EQPM) Meeting - Staff</t>
  </si>
  <si>
    <t xml:space="preserve"> hotel, mileage, airfare, ground transportation, registration</t>
  </si>
  <si>
    <t>2 staff 3 nights at hotel *@$179. mileage @ $32.70. 2 airfare @ $400. ground transportation / parking @ $200. 2 registration @ 130.</t>
  </si>
  <si>
    <t>hotel, mileage, airfare, ground transportation, parking, registration</t>
  </si>
  <si>
    <t>TOTAL TRAVEL</t>
  </si>
  <si>
    <t xml:space="preserve">3 awardees x 1 nights hotel * @ $179. mileage@$49.05, airfare @ $1572. ground transportation @ $300. </t>
  </si>
  <si>
    <t>TOTAL EQUIPMENT</t>
  </si>
  <si>
    <t>TOTAL FRINGE BENEFITS</t>
  </si>
  <si>
    <t>software @$423, toner and ink @$842, report dividers / tabs @$50, 6 boxes copy paper @$40, required posters @$68, report covers @$40, label tape @ $37, shredding @$200</t>
  </si>
  <si>
    <t>Engrave 4 plaques @ $87.34</t>
  </si>
  <si>
    <t>stamps, FedEx shipping of awards and display to annual meeting</t>
  </si>
  <si>
    <t>Printing - 12 Meetings Notebooks, 12 Annual Reports</t>
  </si>
  <si>
    <t>Unum</t>
  </si>
  <si>
    <t>life insurance administration</t>
  </si>
  <si>
    <t>TOTAL PAYROLL SERVICES</t>
  </si>
  <si>
    <t>12 months @$80</t>
  </si>
  <si>
    <t>12 months @ $81.13</t>
  </si>
  <si>
    <t>Security Certificate (https)</t>
  </si>
  <si>
    <t>Dedicated IP address</t>
  </si>
  <si>
    <t>$79.79 annual</t>
  </si>
  <si>
    <t>$1277.02 annual</t>
  </si>
  <si>
    <t>August 2018 @ $1995, September 2018 - July 2019 @ $2065</t>
  </si>
  <si>
    <t>AT&amp;T Mobility</t>
  </si>
  <si>
    <t>12 months @ $195</t>
  </si>
  <si>
    <t>Citi Credit Card</t>
  </si>
  <si>
    <t>$75 annual</t>
  </si>
  <si>
    <t>Capital One Credit Card</t>
  </si>
  <si>
    <t>$45 annual</t>
  </si>
  <si>
    <t>12 Meeting Notebooks @ $336, 12 Annual Reports @ $600</t>
  </si>
  <si>
    <t>stamps @$60 shipping @$110</t>
  </si>
  <si>
    <t xml:space="preserve">G2. State Support </t>
  </si>
  <si>
    <t>Employer Taxes</t>
  </si>
  <si>
    <t>Workers Comp</t>
  </si>
  <si>
    <t>Exec Dir + Pgm Mgr</t>
  </si>
  <si>
    <t xml:space="preserve">5 Board x 2 nights hotel* @ $128. mileage @ $87.20. airfare@ $1915. ground transportation @ $150. parking @ $120. </t>
  </si>
  <si>
    <t>Location TBD (co-located with EQPM)</t>
  </si>
  <si>
    <t>Location TBD (co-located with Board meeting 2)</t>
  </si>
  <si>
    <t>Location TBD (co-located with Board meeting 2 and EQPM)</t>
  </si>
  <si>
    <t>24 pay periods @ $52.60, reporting &amp; delivery $72</t>
  </si>
  <si>
    <t>TOTAL INTERNET &amp; WEB HOSTING</t>
  </si>
  <si>
    <t>TOTAL CC &amp; MERCHANT SERVICES</t>
  </si>
  <si>
    <t>Guam</t>
  </si>
  <si>
    <t>Hawaii</t>
  </si>
  <si>
    <t>Idaho</t>
  </si>
  <si>
    <t>Nevada</t>
  </si>
  <si>
    <t>Wyoming</t>
  </si>
  <si>
    <t xml:space="preserve">WSSPC does not have an indirect cost agreement. We last had a provisional rate of 27% in 1996.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</si>
</sst>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9" fontId="0" fillId="2" borderId="0" xfId="0" applyNumberFormat="1" applyFill="1" applyAlignment="1">
      <alignment horizontal="center"/>
    </xf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9" fontId="0" fillId="3" borderId="0" xfId="0" applyNumberFormat="1" applyFill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164" fontId="1" fillId="3" borderId="0" xfId="0" applyNumberFormat="1" applyFont="1" applyFill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164" fontId="0" fillId="2" borderId="1" xfId="0" applyNumberFormat="1" applyFill="1" applyBorder="1" applyAlignment="1">
      <alignment vertical="top"/>
    </xf>
    <xf numFmtId="0" fontId="0" fillId="2" borderId="1" xfId="0" applyFill="1" applyBorder="1"/>
    <xf numFmtId="0" fontId="1" fillId="3" borderId="0" xfId="0" applyFont="1" applyFill="1" applyBorder="1"/>
    <xf numFmtId="0" fontId="0" fillId="3" borderId="0" xfId="0" applyFill="1" applyBorder="1"/>
    <xf numFmtId="0" fontId="2" fillId="3" borderId="0" xfId="0" applyFont="1" applyFill="1" applyBorder="1"/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9" fontId="0" fillId="3" borderId="0" xfId="0" applyNumberFormat="1" applyFill="1" applyBorder="1" applyAlignment="1">
      <alignment horizontal="center"/>
    </xf>
    <xf numFmtId="164" fontId="0" fillId="3" borderId="0" xfId="0" applyNumberFormat="1" applyFill="1" applyBorder="1"/>
    <xf numFmtId="0" fontId="0" fillId="3" borderId="2" xfId="0" applyFill="1" applyBorder="1"/>
    <xf numFmtId="164" fontId="0" fillId="3" borderId="2" xfId="0" applyNumberForma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164" fontId="0" fillId="2" borderId="2" xfId="0" applyNumberFormat="1" applyFill="1" applyBorder="1" applyAlignment="1">
      <alignment vertical="top"/>
    </xf>
    <xf numFmtId="0" fontId="0" fillId="2" borderId="3" xfId="0" applyFill="1" applyBorder="1" applyAlignment="1">
      <alignment vertical="top" wrapText="1"/>
    </xf>
    <xf numFmtId="0" fontId="0" fillId="2" borderId="3" xfId="0" applyFill="1" applyBorder="1" applyAlignment="1">
      <alignment vertical="top"/>
    </xf>
    <xf numFmtId="164" fontId="0" fillId="2" borderId="3" xfId="0" applyNumberFormat="1" applyFill="1" applyBorder="1" applyAlignment="1">
      <alignment vertical="top"/>
    </xf>
    <xf numFmtId="0" fontId="0" fillId="2" borderId="3" xfId="0" applyFill="1" applyBorder="1"/>
    <xf numFmtId="0" fontId="1" fillId="2" borderId="2" xfId="0" applyFont="1" applyFill="1" applyBorder="1" applyAlignment="1">
      <alignment vertical="top" wrapText="1"/>
    </xf>
    <xf numFmtId="164" fontId="1" fillId="2" borderId="2" xfId="0" applyNumberFormat="1" applyFont="1" applyFill="1" applyBorder="1"/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vertical="top"/>
    </xf>
    <xf numFmtId="164" fontId="0" fillId="2" borderId="0" xfId="0" applyNumberFormat="1" applyFill="1" applyBorder="1" applyAlignment="1">
      <alignment vertical="top"/>
    </xf>
    <xf numFmtId="0" fontId="0" fillId="2" borderId="0" xfId="0" applyFill="1" applyBorder="1"/>
    <xf numFmtId="0" fontId="1" fillId="3" borderId="0" xfId="0" applyFont="1" applyFill="1" applyBorder="1" applyAlignment="1">
      <alignment vertical="top" wrapText="1"/>
    </xf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0" fillId="2" borderId="2" xfId="0" applyFill="1" applyBorder="1" applyAlignment="1">
      <alignment horizontal="left" vertical="top" wrapText="1"/>
    </xf>
    <xf numFmtId="0" fontId="0" fillId="2" borderId="5" xfId="0" applyFill="1" applyBorder="1" applyAlignment="1">
      <alignment vertical="top"/>
    </xf>
    <xf numFmtId="0" fontId="0" fillId="2" borderId="5" xfId="0" applyFill="1" applyBorder="1"/>
    <xf numFmtId="0" fontId="0" fillId="2" borderId="5" xfId="0" applyFill="1" applyBorder="1" applyAlignment="1">
      <alignment wrapText="1"/>
    </xf>
    <xf numFmtId="164" fontId="0" fillId="2" borderId="5" xfId="0" applyNumberFormat="1" applyFill="1" applyBorder="1"/>
    <xf numFmtId="164" fontId="0" fillId="2" borderId="2" xfId="0" applyNumberFormat="1" applyFill="1" applyBorder="1"/>
    <xf numFmtId="0" fontId="0" fillId="2" borderId="0" xfId="0" applyFill="1" applyBorder="1" applyAlignment="1">
      <alignment wrapText="1"/>
    </xf>
    <xf numFmtId="164" fontId="0" fillId="2" borderId="0" xfId="0" applyNumberFormat="1" applyFill="1" applyBorder="1"/>
    <xf numFmtId="0" fontId="0" fillId="2" borderId="2" xfId="0" applyFill="1" applyBorder="1" applyAlignment="1">
      <alignment wrapText="1"/>
    </xf>
    <xf numFmtId="0" fontId="1" fillId="2" borderId="2" xfId="0" applyFont="1" applyFill="1" applyBorder="1"/>
    <xf numFmtId="8" fontId="0" fillId="2" borderId="2" xfId="0" applyNumberFormat="1" applyFill="1" applyBorder="1"/>
    <xf numFmtId="0" fontId="0" fillId="2" borderId="4" xfId="0" applyFill="1" applyBorder="1"/>
    <xf numFmtId="0" fontId="0" fillId="2" borderId="4" xfId="0" applyFill="1" applyBorder="1" applyAlignment="1">
      <alignment vertical="top" wrapText="1"/>
    </xf>
    <xf numFmtId="0" fontId="0" fillId="2" borderId="4" xfId="0" applyFill="1" applyBorder="1" applyAlignment="1">
      <alignment wrapText="1"/>
    </xf>
    <xf numFmtId="164" fontId="0" fillId="2" borderId="4" xfId="0" applyNumberFormat="1" applyFill="1" applyBorder="1"/>
    <xf numFmtId="0" fontId="1" fillId="3" borderId="2" xfId="0" applyFont="1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0" xfId="0" applyFill="1" applyAlignment="1">
      <alignment vertical="top"/>
    </xf>
    <xf numFmtId="0" fontId="0" fillId="3" borderId="0" xfId="0" applyFill="1" applyAlignment="1">
      <alignment wrapText="1"/>
    </xf>
    <xf numFmtId="0" fontId="0" fillId="3" borderId="5" xfId="0" applyFill="1" applyBorder="1"/>
    <xf numFmtId="0" fontId="0" fillId="3" borderId="5" xfId="0" applyFill="1" applyBorder="1" applyAlignment="1">
      <alignment wrapText="1"/>
    </xf>
    <xf numFmtId="0" fontId="0" fillId="3" borderId="4" xfId="0" applyFill="1" applyBorder="1" applyAlignment="1">
      <alignment vertical="top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164" fontId="0" fillId="3" borderId="4" xfId="0" applyNumberFormat="1" applyFill="1" applyBorder="1" applyAlignment="1">
      <alignment vertical="top"/>
    </xf>
    <xf numFmtId="0" fontId="0" fillId="3" borderId="4" xfId="0" applyFill="1" applyBorder="1" applyAlignment="1">
      <alignment vertical="top" wrapText="1"/>
    </xf>
    <xf numFmtId="0" fontId="0" fillId="3" borderId="5" xfId="0" applyFill="1" applyBorder="1" applyAlignment="1">
      <alignment vertical="top"/>
    </xf>
    <xf numFmtId="6" fontId="0" fillId="3" borderId="5" xfId="0" applyNumberForma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3" borderId="2" xfId="0" applyFont="1" applyFill="1" applyBorder="1" applyAlignment="1">
      <alignment wrapText="1"/>
    </xf>
    <xf numFmtId="6" fontId="1" fillId="3" borderId="2" xfId="0" applyNumberFormat="1" applyFont="1" applyFill="1" applyBorder="1" applyAlignment="1">
      <alignment vertical="top"/>
    </xf>
    <xf numFmtId="164" fontId="1" fillId="3" borderId="2" xfId="0" applyNumberFormat="1" applyFont="1" applyFill="1" applyBorder="1"/>
    <xf numFmtId="0" fontId="0" fillId="2" borderId="5" xfId="0" applyFill="1" applyBorder="1" applyAlignment="1">
      <alignment vertical="top" wrapText="1"/>
    </xf>
    <xf numFmtId="164" fontId="0" fillId="2" borderId="5" xfId="0" applyNumberFormat="1" applyFill="1" applyBorder="1" applyAlignment="1">
      <alignment vertical="top"/>
    </xf>
    <xf numFmtId="0" fontId="1" fillId="3" borderId="5" xfId="0" applyFont="1" applyFill="1" applyBorder="1"/>
    <xf numFmtId="0" fontId="1" fillId="2" borderId="0" xfId="0" applyFont="1" applyFill="1" applyBorder="1"/>
    <xf numFmtId="164" fontId="1" fillId="2" borderId="0" xfId="0" applyNumberFormat="1" applyFont="1" applyFill="1" applyBorder="1"/>
    <xf numFmtId="0" fontId="0" fillId="3" borderId="2" xfId="0" applyFill="1" applyBorder="1" applyAlignment="1">
      <alignment wrapText="1"/>
    </xf>
    <xf numFmtId="164" fontId="0" fillId="3" borderId="5" xfId="0" applyNumberFormat="1" applyFill="1" applyBorder="1" applyAlignment="1">
      <alignment vertical="top"/>
    </xf>
    <xf numFmtId="0" fontId="0" fillId="3" borderId="2" xfId="0" applyFill="1" applyBorder="1" applyAlignment="1">
      <alignment vertical="top"/>
    </xf>
    <xf numFmtId="164" fontId="0" fillId="3" borderId="2" xfId="0" applyNumberFormat="1" applyFill="1" applyBorder="1" applyAlignment="1">
      <alignment vertical="top"/>
    </xf>
    <xf numFmtId="0" fontId="0" fillId="3" borderId="0" xfId="0" applyFill="1" applyBorder="1" applyAlignment="1">
      <alignment horizontal="center" wrapText="1"/>
    </xf>
    <xf numFmtId="0" fontId="0" fillId="2" borderId="0" xfId="0" applyFont="1" applyFill="1"/>
    <xf numFmtId="164" fontId="0" fillId="3" borderId="0" xfId="0" applyNumberFormat="1" applyFill="1" applyAlignment="1">
      <alignment vertical="top"/>
    </xf>
    <xf numFmtId="164" fontId="1" fillId="3" borderId="2" xfId="0" applyNumberFormat="1" applyFont="1" applyFill="1" applyBorder="1" applyAlignment="1">
      <alignment vertical="top"/>
    </xf>
    <xf numFmtId="8" fontId="1" fillId="3" borderId="5" xfId="0" applyNumberFormat="1" applyFont="1" applyFill="1" applyBorder="1" applyAlignment="1">
      <alignment vertical="top"/>
    </xf>
    <xf numFmtId="164" fontId="1" fillId="3" borderId="4" xfId="0" applyNumberFormat="1" applyFont="1" applyFill="1" applyBorder="1" applyAlignment="1">
      <alignment vertical="top"/>
    </xf>
    <xf numFmtId="8" fontId="1" fillId="3" borderId="4" xfId="0" applyNumberFormat="1" applyFont="1" applyFill="1" applyBorder="1" applyAlignment="1">
      <alignment vertical="top"/>
    </xf>
    <xf numFmtId="0" fontId="0" fillId="3" borderId="4" xfId="0" applyFill="1" applyBorder="1" applyAlignment="1">
      <alignment horizontal="left"/>
    </xf>
    <xf numFmtId="3" fontId="0" fillId="2" borderId="0" xfId="0" applyNumberForma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view="pageLayout" topLeftCell="A78" zoomScaleNormal="100" workbookViewId="0">
      <selection activeCell="D98" sqref="D98"/>
    </sheetView>
  </sheetViews>
  <sheetFormatPr defaultRowHeight="15" x14ac:dyDescent="0.25"/>
  <cols>
    <col min="1" max="1" width="17" customWidth="1"/>
    <col min="2" max="2" width="16.28515625" customWidth="1"/>
    <col min="3" max="3" width="1.5703125" customWidth="1"/>
    <col min="4" max="4" width="14.7109375" customWidth="1"/>
    <col min="5" max="5" width="1.5703125" customWidth="1"/>
    <col min="6" max="6" width="18.5703125" customWidth="1"/>
    <col min="7" max="7" width="11.140625" bestFit="1" customWidth="1"/>
    <col min="8" max="8" width="15.7109375" customWidth="1"/>
  </cols>
  <sheetData>
    <row r="1" spans="1:8" x14ac:dyDescent="0.25">
      <c r="A1" s="5" t="s">
        <v>0</v>
      </c>
      <c r="B1" s="6"/>
      <c r="C1" s="6"/>
      <c r="D1" s="6"/>
      <c r="E1" s="6"/>
      <c r="F1" s="6"/>
      <c r="G1" s="6"/>
      <c r="H1" s="5" t="s">
        <v>86</v>
      </c>
    </row>
    <row r="2" spans="1:8" x14ac:dyDescent="0.25">
      <c r="A2" s="7" t="s">
        <v>1</v>
      </c>
      <c r="B2" s="7" t="s">
        <v>2</v>
      </c>
      <c r="C2" s="5"/>
      <c r="D2" s="6"/>
      <c r="E2" s="5"/>
      <c r="F2" s="8" t="s">
        <v>3</v>
      </c>
      <c r="G2" s="9" t="s">
        <v>4</v>
      </c>
      <c r="H2" s="6"/>
    </row>
    <row r="3" spans="1:8" x14ac:dyDescent="0.25">
      <c r="A3" s="6" t="s">
        <v>5</v>
      </c>
      <c r="B3" s="6" t="s">
        <v>6</v>
      </c>
      <c r="C3" s="6"/>
      <c r="D3" s="6"/>
      <c r="E3" s="6"/>
      <c r="F3" s="10">
        <v>1</v>
      </c>
      <c r="G3" s="11">
        <v>90092.88</v>
      </c>
      <c r="H3" s="6"/>
    </row>
    <row r="4" spans="1:8" ht="15.75" thickBot="1" x14ac:dyDescent="0.3">
      <c r="A4" s="6" t="s">
        <v>7</v>
      </c>
      <c r="B4" s="6" t="s">
        <v>8</v>
      </c>
      <c r="C4" s="6"/>
      <c r="D4" s="6"/>
      <c r="E4" s="6"/>
      <c r="F4" s="10">
        <v>1</v>
      </c>
      <c r="G4" s="12">
        <v>41600</v>
      </c>
      <c r="H4" s="6"/>
    </row>
    <row r="5" spans="1:8" x14ac:dyDescent="0.25">
      <c r="A5" s="5"/>
      <c r="B5" s="6"/>
      <c r="C5" s="6"/>
      <c r="D5" s="6"/>
      <c r="E5" s="6"/>
      <c r="F5" s="13"/>
      <c r="G5" s="11">
        <f>SUM(G3:G4)</f>
        <v>131692.88</v>
      </c>
      <c r="H5" s="6"/>
    </row>
    <row r="6" spans="1:8" x14ac:dyDescent="0.25">
      <c r="A6" s="7" t="s">
        <v>123</v>
      </c>
      <c r="B6" s="6"/>
      <c r="C6" s="6"/>
      <c r="D6" s="6"/>
      <c r="E6" s="6"/>
      <c r="F6" s="13"/>
      <c r="G6" s="11"/>
      <c r="H6" s="6"/>
    </row>
    <row r="7" spans="1:8" x14ac:dyDescent="0.25">
      <c r="A7" s="103" t="s">
        <v>5</v>
      </c>
      <c r="B7" s="6" t="s">
        <v>6</v>
      </c>
      <c r="C7" s="6"/>
      <c r="D7" s="6"/>
      <c r="E7" s="6"/>
      <c r="F7" s="10">
        <v>1</v>
      </c>
      <c r="G7" s="11">
        <v>7048.96</v>
      </c>
      <c r="H7" s="6"/>
    </row>
    <row r="8" spans="1:8" x14ac:dyDescent="0.25">
      <c r="A8" s="103" t="s">
        <v>7</v>
      </c>
      <c r="B8" s="6" t="s">
        <v>8</v>
      </c>
      <c r="C8" s="6"/>
      <c r="D8" s="6"/>
      <c r="E8" s="6"/>
      <c r="F8" s="10">
        <v>1</v>
      </c>
      <c r="G8" s="11">
        <v>3293.12</v>
      </c>
      <c r="H8" s="6"/>
    </row>
    <row r="9" spans="1:8" ht="15.75" thickBot="1" x14ac:dyDescent="0.3">
      <c r="A9" s="103" t="s">
        <v>124</v>
      </c>
      <c r="B9" s="6" t="s">
        <v>125</v>
      </c>
      <c r="C9" s="6"/>
      <c r="D9" s="6"/>
      <c r="E9" s="6"/>
      <c r="F9" s="10">
        <v>1</v>
      </c>
      <c r="G9" s="12">
        <v>1125.6600000000001</v>
      </c>
      <c r="H9" s="6"/>
    </row>
    <row r="10" spans="1:8" x14ac:dyDescent="0.25">
      <c r="A10" s="5"/>
      <c r="B10" s="6"/>
      <c r="C10" s="6"/>
      <c r="D10" s="6"/>
      <c r="E10" s="6"/>
      <c r="F10" s="13"/>
      <c r="G10" s="11">
        <v>11467.74</v>
      </c>
      <c r="H10" s="6"/>
    </row>
    <row r="11" spans="1:8" ht="19.5" customHeight="1" x14ac:dyDescent="0.25">
      <c r="A11" s="96" t="s">
        <v>88</v>
      </c>
      <c r="B11" s="6"/>
      <c r="C11" s="6"/>
      <c r="D11" s="6"/>
      <c r="E11" s="6"/>
      <c r="F11" s="13"/>
      <c r="G11" s="11"/>
      <c r="H11" s="97">
        <f>G5+G10</f>
        <v>143160.62</v>
      </c>
    </row>
    <row r="12" spans="1:8" ht="14.25" customHeight="1" x14ac:dyDescent="0.25">
      <c r="A12" s="68"/>
      <c r="B12" s="38"/>
      <c r="C12" s="38"/>
      <c r="D12" s="38"/>
      <c r="E12" s="38"/>
      <c r="F12" s="39"/>
      <c r="G12" s="38"/>
      <c r="H12" s="48"/>
    </row>
    <row r="13" spans="1:8" x14ac:dyDescent="0.25">
      <c r="A13" s="28" t="s">
        <v>10</v>
      </c>
      <c r="B13" s="29"/>
      <c r="C13" s="29"/>
      <c r="D13" s="30"/>
      <c r="E13" s="29"/>
      <c r="F13" s="31"/>
      <c r="G13" s="30"/>
      <c r="H13" s="29"/>
    </row>
    <row r="14" spans="1:8" x14ac:dyDescent="0.25">
      <c r="A14" s="30" t="s">
        <v>1</v>
      </c>
      <c r="B14" s="30" t="s">
        <v>2</v>
      </c>
      <c r="C14" s="28"/>
      <c r="D14" s="29"/>
      <c r="E14" s="28"/>
      <c r="F14" s="32" t="s">
        <v>3</v>
      </c>
      <c r="G14" s="33" t="s">
        <v>4</v>
      </c>
      <c r="H14" s="29"/>
    </row>
    <row r="15" spans="1:8" x14ac:dyDescent="0.25">
      <c r="A15" s="29" t="s">
        <v>5</v>
      </c>
      <c r="B15" s="29" t="s">
        <v>6</v>
      </c>
      <c r="C15" s="29"/>
      <c r="D15" s="29"/>
      <c r="E15" s="29"/>
      <c r="F15" s="34">
        <v>1</v>
      </c>
      <c r="G15" s="35">
        <v>15643.2</v>
      </c>
      <c r="H15" s="29" t="s">
        <v>11</v>
      </c>
    </row>
    <row r="16" spans="1:8" ht="15.75" thickBot="1" x14ac:dyDescent="0.3">
      <c r="A16" s="15" t="s">
        <v>7</v>
      </c>
      <c r="B16" s="15" t="s">
        <v>8</v>
      </c>
      <c r="C16" s="15"/>
      <c r="D16" s="15"/>
      <c r="E16" s="15"/>
      <c r="F16" s="20">
        <v>1</v>
      </c>
      <c r="G16" s="22">
        <v>5182.2</v>
      </c>
      <c r="H16" s="15" t="s">
        <v>11</v>
      </c>
    </row>
    <row r="17" spans="1:8" x14ac:dyDescent="0.25">
      <c r="A17" s="14"/>
      <c r="B17" s="15"/>
      <c r="C17" s="15"/>
      <c r="D17" s="15"/>
      <c r="E17" s="15"/>
      <c r="F17" s="15"/>
      <c r="G17" s="21">
        <f>SUM(G15:G16)</f>
        <v>20825.400000000001</v>
      </c>
      <c r="H17" s="15"/>
    </row>
    <row r="18" spans="1:8" x14ac:dyDescent="0.25">
      <c r="A18" s="14" t="s">
        <v>99</v>
      </c>
      <c r="B18" s="15"/>
      <c r="C18" s="15"/>
      <c r="D18" s="15"/>
      <c r="E18" s="15"/>
      <c r="F18" s="15"/>
      <c r="G18" s="21"/>
      <c r="H18" s="23">
        <f>G17</f>
        <v>20825.400000000001</v>
      </c>
    </row>
    <row r="19" spans="1:8" x14ac:dyDescent="0.25">
      <c r="A19" s="36"/>
      <c r="B19" s="36"/>
      <c r="C19" s="36"/>
      <c r="D19" s="36"/>
      <c r="E19" s="36"/>
      <c r="F19" s="36"/>
      <c r="G19" s="36"/>
      <c r="H19" s="36"/>
    </row>
    <row r="20" spans="1:8" x14ac:dyDescent="0.25">
      <c r="A20" s="5" t="s">
        <v>25</v>
      </c>
      <c r="B20" s="6"/>
      <c r="C20" s="6"/>
      <c r="D20" s="6"/>
      <c r="E20" s="6"/>
      <c r="F20" s="6"/>
      <c r="G20" s="6"/>
      <c r="H20" s="6"/>
    </row>
    <row r="21" spans="1:8" x14ac:dyDescent="0.25">
      <c r="A21" s="5"/>
      <c r="B21" s="6" t="s">
        <v>26</v>
      </c>
      <c r="C21" s="6"/>
      <c r="D21" s="6"/>
      <c r="E21" s="6"/>
      <c r="F21" s="6" t="s">
        <v>24</v>
      </c>
      <c r="G21" s="6"/>
      <c r="H21" s="6"/>
    </row>
    <row r="22" spans="1:8" x14ac:dyDescent="0.25">
      <c r="A22" s="7" t="s">
        <v>13</v>
      </c>
      <c r="B22" s="7" t="s">
        <v>14</v>
      </c>
      <c r="C22" s="7"/>
      <c r="D22" s="7" t="s">
        <v>15</v>
      </c>
      <c r="E22" s="7"/>
      <c r="F22" s="7" t="s">
        <v>3</v>
      </c>
      <c r="G22" s="9" t="s">
        <v>4</v>
      </c>
      <c r="H22" s="6"/>
    </row>
    <row r="23" spans="1:8" ht="75.75" customHeight="1" x14ac:dyDescent="0.25">
      <c r="A23" s="40" t="s">
        <v>19</v>
      </c>
      <c r="B23" s="41" t="s">
        <v>16</v>
      </c>
      <c r="C23" s="41"/>
      <c r="D23" s="40" t="s">
        <v>21</v>
      </c>
      <c r="E23" s="41"/>
      <c r="F23" s="40" t="s">
        <v>87</v>
      </c>
      <c r="G23" s="42">
        <v>51.8</v>
      </c>
      <c r="H23" s="38"/>
    </row>
    <row r="24" spans="1:8" ht="128.25" customHeight="1" thickBot="1" x14ac:dyDescent="0.3">
      <c r="A24" s="24" t="s">
        <v>20</v>
      </c>
      <c r="B24" s="25" t="s">
        <v>16</v>
      </c>
      <c r="C24" s="25"/>
      <c r="D24" s="24" t="s">
        <v>18</v>
      </c>
      <c r="E24" s="25"/>
      <c r="F24" s="24" t="s">
        <v>126</v>
      </c>
      <c r="G24" s="26">
        <v>3552.2</v>
      </c>
      <c r="H24" s="27"/>
    </row>
    <row r="25" spans="1:8" ht="142.5" customHeight="1" x14ac:dyDescent="0.25">
      <c r="A25" s="43" t="s">
        <v>22</v>
      </c>
      <c r="B25" s="43" t="s">
        <v>17</v>
      </c>
      <c r="C25" s="44"/>
      <c r="D25" s="43" t="s">
        <v>91</v>
      </c>
      <c r="E25" s="44"/>
      <c r="F25" s="43" t="s">
        <v>90</v>
      </c>
      <c r="G25" s="45">
        <v>1124</v>
      </c>
      <c r="H25" s="46"/>
    </row>
    <row r="26" spans="1:8" ht="180.75" thickBot="1" x14ac:dyDescent="0.3">
      <c r="A26" s="24" t="s">
        <v>23</v>
      </c>
      <c r="B26" s="24" t="s">
        <v>127</v>
      </c>
      <c r="C26" s="25"/>
      <c r="D26" s="24" t="s">
        <v>95</v>
      </c>
      <c r="E26" s="25"/>
      <c r="F26" s="24" t="s">
        <v>89</v>
      </c>
      <c r="G26" s="26">
        <v>4732.1000000000004</v>
      </c>
      <c r="H26" s="27"/>
    </row>
    <row r="27" spans="1:8" ht="120" x14ac:dyDescent="0.25">
      <c r="A27" s="43" t="s">
        <v>92</v>
      </c>
      <c r="B27" s="43" t="s">
        <v>128</v>
      </c>
      <c r="C27" s="44"/>
      <c r="D27" s="43" t="s">
        <v>93</v>
      </c>
      <c r="E27" s="44"/>
      <c r="F27" s="43" t="s">
        <v>94</v>
      </c>
      <c r="G27" s="45">
        <v>2366.6999999999998</v>
      </c>
      <c r="H27" s="46"/>
    </row>
    <row r="28" spans="1:8" ht="120" x14ac:dyDescent="0.25">
      <c r="A28" s="49" t="s">
        <v>27</v>
      </c>
      <c r="B28" s="49" t="s">
        <v>129</v>
      </c>
      <c r="C28" s="50"/>
      <c r="D28" s="49" t="s">
        <v>28</v>
      </c>
      <c r="E28" s="50"/>
      <c r="F28" s="49" t="s">
        <v>97</v>
      </c>
      <c r="G28" s="51">
        <v>2458.0500000000002</v>
      </c>
      <c r="H28" s="52"/>
    </row>
    <row r="29" spans="1:8" x14ac:dyDescent="0.25">
      <c r="A29" s="49"/>
      <c r="B29" s="49"/>
      <c r="C29" s="50"/>
      <c r="D29" s="49"/>
      <c r="E29" s="50"/>
      <c r="F29" s="49"/>
      <c r="G29" s="51"/>
      <c r="H29" s="52"/>
    </row>
    <row r="30" spans="1:8" x14ac:dyDescent="0.25">
      <c r="A30" s="47" t="s">
        <v>96</v>
      </c>
      <c r="B30" s="40"/>
      <c r="C30" s="38"/>
      <c r="D30" s="38"/>
      <c r="E30" s="38"/>
      <c r="F30" s="38"/>
      <c r="G30" s="38"/>
      <c r="H30" s="48">
        <f>SUM(G23:G28)</f>
        <v>14284.849999999999</v>
      </c>
    </row>
    <row r="31" spans="1:8" x14ac:dyDescent="0.25">
      <c r="A31" s="53" t="s">
        <v>29</v>
      </c>
      <c r="B31" s="15"/>
      <c r="C31" s="15"/>
      <c r="D31" s="15"/>
      <c r="E31" s="15"/>
      <c r="F31" s="15"/>
      <c r="G31" s="15"/>
      <c r="H31" s="15"/>
    </row>
    <row r="32" spans="1:8" x14ac:dyDescent="0.25">
      <c r="A32" s="15"/>
      <c r="B32" s="15"/>
      <c r="C32" s="15"/>
      <c r="D32" s="55" t="s">
        <v>15</v>
      </c>
      <c r="E32" s="16"/>
      <c r="F32" s="18" t="s">
        <v>3</v>
      </c>
      <c r="G32" s="19" t="s">
        <v>4</v>
      </c>
      <c r="H32" s="15"/>
    </row>
    <row r="33" spans="1:8" x14ac:dyDescent="0.25">
      <c r="A33" s="15"/>
      <c r="B33" s="15"/>
      <c r="C33" s="15"/>
      <c r="D33" s="55"/>
      <c r="E33" s="16"/>
      <c r="F33" s="18"/>
      <c r="G33" s="19"/>
      <c r="H33" s="15"/>
    </row>
    <row r="34" spans="1:8" x14ac:dyDescent="0.25">
      <c r="A34" s="14"/>
      <c r="B34" s="15"/>
      <c r="C34" s="15"/>
      <c r="D34" s="56"/>
      <c r="E34" s="15"/>
      <c r="F34" s="17"/>
      <c r="G34" s="54"/>
      <c r="H34" s="21"/>
    </row>
    <row r="35" spans="1:8" x14ac:dyDescent="0.25">
      <c r="A35" s="74" t="s">
        <v>98</v>
      </c>
      <c r="B35" s="36"/>
      <c r="C35" s="36"/>
      <c r="D35" s="75">
        <v>0</v>
      </c>
      <c r="E35" s="36"/>
      <c r="F35" s="76">
        <v>0</v>
      </c>
      <c r="G35" s="77">
        <v>0</v>
      </c>
      <c r="H35" s="92">
        <v>0</v>
      </c>
    </row>
    <row r="36" spans="1:8" x14ac:dyDescent="0.25">
      <c r="A36" s="5" t="s">
        <v>30</v>
      </c>
      <c r="B36" s="6"/>
      <c r="C36" s="6"/>
      <c r="D36" s="6"/>
      <c r="E36" s="6"/>
      <c r="F36" s="6"/>
      <c r="G36" s="6"/>
      <c r="H36" s="6"/>
    </row>
    <row r="37" spans="1:8" x14ac:dyDescent="0.25">
      <c r="A37" s="5"/>
      <c r="B37" s="6"/>
      <c r="C37" s="6"/>
      <c r="D37" s="57" t="s">
        <v>15</v>
      </c>
      <c r="E37" s="57"/>
      <c r="F37" s="57" t="s">
        <v>3</v>
      </c>
      <c r="G37" s="58" t="s">
        <v>4</v>
      </c>
      <c r="H37" s="6"/>
    </row>
    <row r="38" spans="1:8" ht="180" customHeight="1" x14ac:dyDescent="0.25">
      <c r="A38" s="41" t="s">
        <v>31</v>
      </c>
      <c r="B38" s="59" t="s">
        <v>34</v>
      </c>
      <c r="C38" s="41"/>
      <c r="D38" s="40" t="s">
        <v>33</v>
      </c>
      <c r="E38" s="38"/>
      <c r="F38" s="40" t="s">
        <v>100</v>
      </c>
      <c r="G38" s="42">
        <v>1900</v>
      </c>
      <c r="H38" s="38"/>
    </row>
    <row r="39" spans="1:8" ht="90" x14ac:dyDescent="0.25">
      <c r="A39" s="60" t="s">
        <v>32</v>
      </c>
      <c r="B39" s="60"/>
      <c r="C39" s="60"/>
      <c r="D39" s="93" t="s">
        <v>102</v>
      </c>
      <c r="E39" s="61"/>
      <c r="F39" s="62" t="s">
        <v>121</v>
      </c>
      <c r="G39" s="63">
        <v>170</v>
      </c>
      <c r="H39" s="61"/>
    </row>
    <row r="40" spans="1:8" x14ac:dyDescent="0.25">
      <c r="A40" s="38"/>
      <c r="B40" s="38"/>
      <c r="C40" s="38"/>
      <c r="D40" s="38"/>
      <c r="E40" s="38"/>
      <c r="F40" s="38"/>
      <c r="G40" s="64"/>
      <c r="H40" s="38"/>
    </row>
    <row r="41" spans="1:8" ht="30" x14ac:dyDescent="0.25">
      <c r="A41" s="60" t="s">
        <v>40</v>
      </c>
      <c r="B41" s="60"/>
      <c r="C41" s="60"/>
      <c r="D41" s="60" t="s">
        <v>39</v>
      </c>
      <c r="E41" s="61"/>
      <c r="F41" s="62" t="s">
        <v>101</v>
      </c>
      <c r="G41" s="63">
        <v>349.36</v>
      </c>
      <c r="H41" s="61"/>
    </row>
    <row r="42" spans="1:8" x14ac:dyDescent="0.25">
      <c r="A42" s="61"/>
      <c r="B42" s="61"/>
      <c r="C42" s="61"/>
      <c r="D42" s="61"/>
      <c r="E42" s="61"/>
      <c r="F42" s="61"/>
      <c r="G42" s="63"/>
      <c r="H42" s="61"/>
    </row>
    <row r="43" spans="1:8" ht="60" x14ac:dyDescent="0.25">
      <c r="A43" s="41" t="s">
        <v>35</v>
      </c>
      <c r="B43" s="41"/>
      <c r="C43" s="38"/>
      <c r="D43" s="67" t="s">
        <v>103</v>
      </c>
      <c r="E43" s="38"/>
      <c r="F43" s="67" t="s">
        <v>120</v>
      </c>
      <c r="G43" s="69">
        <v>936</v>
      </c>
      <c r="H43" s="38"/>
    </row>
    <row r="44" spans="1:8" ht="75" x14ac:dyDescent="0.25">
      <c r="A44" s="70"/>
      <c r="B44" s="70"/>
      <c r="C44" s="70"/>
      <c r="D44" s="71" t="s">
        <v>36</v>
      </c>
      <c r="E44" s="70"/>
      <c r="F44" s="72" t="s">
        <v>41</v>
      </c>
      <c r="G44" s="73">
        <v>3800</v>
      </c>
      <c r="H44" s="70"/>
    </row>
    <row r="45" spans="1:8" ht="60" x14ac:dyDescent="0.25">
      <c r="A45" s="52"/>
      <c r="B45" s="52"/>
      <c r="C45" s="52"/>
      <c r="D45" s="49" t="s">
        <v>38</v>
      </c>
      <c r="E45" s="52"/>
      <c r="F45" s="65" t="s">
        <v>37</v>
      </c>
      <c r="G45" s="66">
        <v>800</v>
      </c>
      <c r="H45" s="52"/>
    </row>
    <row r="46" spans="1:8" x14ac:dyDescent="0.25">
      <c r="A46" s="52"/>
      <c r="B46" s="52"/>
      <c r="C46" s="52"/>
      <c r="D46" s="52"/>
      <c r="E46" s="52"/>
      <c r="F46" s="52"/>
      <c r="G46" s="52"/>
      <c r="H46" s="52"/>
    </row>
    <row r="47" spans="1:8" x14ac:dyDescent="0.25">
      <c r="A47" s="68" t="s">
        <v>9</v>
      </c>
      <c r="B47" s="68"/>
      <c r="C47" s="68"/>
      <c r="D47" s="68"/>
      <c r="E47" s="68"/>
      <c r="F47" s="68"/>
      <c r="G47" s="68"/>
      <c r="H47" s="48">
        <f>SUM(G38:G45)</f>
        <v>7955.3600000000006</v>
      </c>
    </row>
    <row r="48" spans="1:8" x14ac:dyDescent="0.25">
      <c r="A48" s="14" t="s">
        <v>42</v>
      </c>
      <c r="B48" s="15"/>
      <c r="C48" s="15"/>
      <c r="D48" s="15"/>
      <c r="E48" s="15"/>
      <c r="F48" s="15"/>
      <c r="G48" s="15"/>
      <c r="H48" s="15"/>
    </row>
    <row r="49" spans="1:8" x14ac:dyDescent="0.25">
      <c r="A49" s="16" t="s">
        <v>72</v>
      </c>
      <c r="B49" s="16"/>
      <c r="C49" s="16"/>
      <c r="D49" s="16" t="s">
        <v>43</v>
      </c>
      <c r="E49" s="16"/>
      <c r="F49" s="18" t="s">
        <v>3</v>
      </c>
      <c r="G49" s="19" t="s">
        <v>4</v>
      </c>
      <c r="H49" s="15"/>
    </row>
    <row r="50" spans="1:8" x14ac:dyDescent="0.25">
      <c r="A50" s="16" t="s">
        <v>54</v>
      </c>
      <c r="B50" s="16"/>
      <c r="C50" s="16"/>
      <c r="D50" s="16"/>
      <c r="E50" s="16"/>
      <c r="F50" s="18"/>
      <c r="G50" s="19"/>
      <c r="H50" s="15"/>
    </row>
    <row r="51" spans="1:8" ht="45" x14ac:dyDescent="0.25">
      <c r="A51" s="78" t="s">
        <v>44</v>
      </c>
      <c r="B51" s="15"/>
      <c r="C51" s="15"/>
      <c r="D51" s="78" t="s">
        <v>55</v>
      </c>
      <c r="E51" s="15"/>
      <c r="F51" s="79" t="s">
        <v>130</v>
      </c>
      <c r="G51" s="104">
        <v>1334.4</v>
      </c>
      <c r="H51" s="15"/>
    </row>
    <row r="52" spans="1:8" x14ac:dyDescent="0.25">
      <c r="A52" s="78"/>
      <c r="B52" s="15"/>
      <c r="C52" s="15"/>
      <c r="D52" s="78"/>
      <c r="E52" s="15"/>
      <c r="F52" s="79"/>
      <c r="G52" s="21"/>
      <c r="H52" s="15"/>
    </row>
    <row r="53" spans="1:8" ht="45" x14ac:dyDescent="0.25">
      <c r="A53" s="78" t="s">
        <v>45</v>
      </c>
      <c r="B53" s="15"/>
      <c r="C53" s="15"/>
      <c r="D53" s="79" t="s">
        <v>57</v>
      </c>
      <c r="E53" s="15"/>
      <c r="F53" s="78" t="s">
        <v>47</v>
      </c>
      <c r="G53" s="104">
        <v>240</v>
      </c>
      <c r="H53" s="15"/>
    </row>
    <row r="54" spans="1:8" ht="30" x14ac:dyDescent="0.25">
      <c r="A54" s="78" t="s">
        <v>104</v>
      </c>
      <c r="B54" s="15"/>
      <c r="C54" s="15"/>
      <c r="D54" s="79" t="s">
        <v>105</v>
      </c>
      <c r="E54" s="15"/>
      <c r="F54" s="78" t="s">
        <v>67</v>
      </c>
      <c r="G54" s="104">
        <v>120</v>
      </c>
      <c r="H54" s="15"/>
    </row>
    <row r="55" spans="1:8" ht="30.75" thickBot="1" x14ac:dyDescent="0.3">
      <c r="A55" s="78" t="s">
        <v>46</v>
      </c>
      <c r="B55" s="15"/>
      <c r="C55" s="15"/>
      <c r="D55" s="79" t="s">
        <v>56</v>
      </c>
      <c r="E55" s="15"/>
      <c r="F55" s="15" t="s">
        <v>48</v>
      </c>
      <c r="G55" s="22">
        <v>720</v>
      </c>
      <c r="H55" s="15"/>
    </row>
    <row r="56" spans="1:8" x14ac:dyDescent="0.25">
      <c r="A56" s="15"/>
      <c r="B56" s="15"/>
      <c r="C56" s="15"/>
      <c r="D56" s="15"/>
      <c r="E56" s="15"/>
      <c r="F56" s="15"/>
      <c r="G56" s="21"/>
      <c r="H56" s="15"/>
    </row>
    <row r="57" spans="1:8" x14ac:dyDescent="0.25">
      <c r="A57" s="36" t="s">
        <v>106</v>
      </c>
      <c r="B57" s="36"/>
      <c r="C57" s="36"/>
      <c r="D57" s="36"/>
      <c r="E57" s="36"/>
      <c r="F57" s="36"/>
      <c r="G57" s="92">
        <f>SUM(G51:G55)</f>
        <v>2414.4</v>
      </c>
      <c r="H57" s="36"/>
    </row>
    <row r="58" spans="1:8" ht="45" x14ac:dyDescent="0.25">
      <c r="A58" s="87" t="s">
        <v>50</v>
      </c>
      <c r="B58" s="80"/>
      <c r="C58" s="80"/>
      <c r="D58" s="87" t="s">
        <v>49</v>
      </c>
      <c r="E58" s="80"/>
      <c r="F58" s="81" t="s">
        <v>53</v>
      </c>
      <c r="G58" s="106">
        <v>7500</v>
      </c>
      <c r="H58" s="80"/>
    </row>
    <row r="59" spans="1:8" x14ac:dyDescent="0.25">
      <c r="A59" s="36"/>
      <c r="B59" s="36"/>
      <c r="C59" s="36"/>
      <c r="D59" s="36"/>
      <c r="E59" s="36"/>
      <c r="F59" s="36"/>
      <c r="G59" s="36"/>
      <c r="H59" s="36"/>
    </row>
    <row r="60" spans="1:8" x14ac:dyDescent="0.25">
      <c r="A60" s="15" t="s">
        <v>51</v>
      </c>
      <c r="B60" s="15"/>
      <c r="C60" s="15"/>
      <c r="D60" s="15" t="s">
        <v>52</v>
      </c>
      <c r="E60" s="15"/>
      <c r="F60" s="15" t="s">
        <v>107</v>
      </c>
      <c r="G60" s="23">
        <v>960</v>
      </c>
      <c r="H60" s="15"/>
    </row>
    <row r="61" spans="1:8" ht="45" x14ac:dyDescent="0.25">
      <c r="A61" s="36"/>
      <c r="B61" s="36"/>
      <c r="C61" s="36"/>
      <c r="D61" s="98" t="s">
        <v>109</v>
      </c>
      <c r="E61" s="36"/>
      <c r="F61" s="36" t="s">
        <v>62</v>
      </c>
      <c r="G61" s="37">
        <v>150</v>
      </c>
      <c r="H61" s="36"/>
    </row>
    <row r="62" spans="1:8" ht="30" x14ac:dyDescent="0.25">
      <c r="A62" s="82" t="s">
        <v>58</v>
      </c>
      <c r="B62" s="83"/>
      <c r="C62" s="83"/>
      <c r="D62" s="84" t="s">
        <v>59</v>
      </c>
      <c r="E62" s="83"/>
      <c r="F62" s="82" t="s">
        <v>108</v>
      </c>
      <c r="G62" s="85">
        <v>973.56</v>
      </c>
      <c r="H62" s="83"/>
    </row>
    <row r="63" spans="1:8" ht="45" x14ac:dyDescent="0.25">
      <c r="A63" s="87" t="s">
        <v>60</v>
      </c>
      <c r="B63" s="80"/>
      <c r="C63" s="80"/>
      <c r="D63" s="81" t="s">
        <v>61</v>
      </c>
      <c r="E63" s="80"/>
      <c r="F63" s="87" t="s">
        <v>62</v>
      </c>
      <c r="G63" s="99">
        <v>150</v>
      </c>
      <c r="H63" s="80"/>
    </row>
    <row r="64" spans="1:8" ht="30" x14ac:dyDescent="0.25">
      <c r="A64" s="100"/>
      <c r="B64" s="36"/>
      <c r="C64" s="36"/>
      <c r="D64" s="98" t="s">
        <v>110</v>
      </c>
      <c r="E64" s="36"/>
      <c r="F64" s="100" t="s">
        <v>111</v>
      </c>
      <c r="G64" s="101">
        <v>79.790000000000006</v>
      </c>
      <c r="H64" s="36"/>
    </row>
    <row r="65" spans="1:8" x14ac:dyDescent="0.25">
      <c r="A65" s="100" t="s">
        <v>131</v>
      </c>
      <c r="B65" s="36"/>
      <c r="C65" s="36"/>
      <c r="D65" s="98"/>
      <c r="E65" s="36"/>
      <c r="F65" s="100"/>
      <c r="G65" s="105">
        <f>SUM(G61:G64)</f>
        <v>1353.35</v>
      </c>
      <c r="H65" s="36"/>
    </row>
    <row r="66" spans="1:8" ht="47.25" customHeight="1" x14ac:dyDescent="0.25">
      <c r="A66" s="84" t="s">
        <v>63</v>
      </c>
      <c r="B66" s="83"/>
      <c r="C66" s="83"/>
      <c r="D66" s="84" t="s">
        <v>64</v>
      </c>
      <c r="E66" s="83"/>
      <c r="F66" s="82" t="s">
        <v>112</v>
      </c>
      <c r="G66" s="107">
        <v>1271.02</v>
      </c>
      <c r="H66" s="83"/>
    </row>
    <row r="67" spans="1:8" ht="60" x14ac:dyDescent="0.25">
      <c r="A67" s="86" t="s">
        <v>73</v>
      </c>
      <c r="B67" s="82"/>
      <c r="C67" s="82"/>
      <c r="D67" s="86" t="s">
        <v>65</v>
      </c>
      <c r="E67" s="82"/>
      <c r="F67" s="86" t="s">
        <v>113</v>
      </c>
      <c r="G67" s="108">
        <v>24710</v>
      </c>
      <c r="H67" s="83"/>
    </row>
    <row r="68" spans="1:8" ht="45" x14ac:dyDescent="0.25">
      <c r="A68" s="82" t="s">
        <v>114</v>
      </c>
      <c r="B68" s="82"/>
      <c r="C68" s="82"/>
      <c r="D68" s="86" t="s">
        <v>66</v>
      </c>
      <c r="E68" s="82"/>
      <c r="F68" s="82" t="s">
        <v>115</v>
      </c>
      <c r="G68" s="107">
        <v>2340</v>
      </c>
      <c r="H68" s="83"/>
    </row>
    <row r="69" spans="1:8" ht="30" x14ac:dyDescent="0.25">
      <c r="A69" s="82" t="s">
        <v>116</v>
      </c>
      <c r="B69" s="83"/>
      <c r="C69" s="83"/>
      <c r="D69" s="84" t="s">
        <v>68</v>
      </c>
      <c r="E69" s="83"/>
      <c r="F69" s="82" t="s">
        <v>117</v>
      </c>
      <c r="G69" s="85">
        <v>75</v>
      </c>
      <c r="H69" s="83"/>
    </row>
    <row r="70" spans="1:8" ht="30" x14ac:dyDescent="0.25">
      <c r="A70" s="82" t="s">
        <v>118</v>
      </c>
      <c r="B70" s="83"/>
      <c r="C70" s="83"/>
      <c r="D70" s="84" t="s">
        <v>68</v>
      </c>
      <c r="E70" s="83"/>
      <c r="F70" s="82" t="s">
        <v>119</v>
      </c>
      <c r="G70" s="85">
        <v>45</v>
      </c>
      <c r="H70" s="83"/>
    </row>
    <row r="71" spans="1:8" x14ac:dyDescent="0.25">
      <c r="A71" s="109" t="s">
        <v>132</v>
      </c>
      <c r="B71" s="109"/>
      <c r="C71" s="83"/>
      <c r="D71" s="84"/>
      <c r="E71" s="83"/>
      <c r="F71" s="82"/>
      <c r="G71" s="107">
        <f>G69+G70</f>
        <v>120</v>
      </c>
      <c r="H71" s="83"/>
    </row>
    <row r="72" spans="1:8" ht="30" x14ac:dyDescent="0.25">
      <c r="A72" s="82" t="s">
        <v>69</v>
      </c>
      <c r="B72" s="83"/>
      <c r="C72" s="83"/>
      <c r="D72" s="84" t="s">
        <v>70</v>
      </c>
      <c r="E72" s="83"/>
      <c r="F72" s="82" t="s">
        <v>71</v>
      </c>
      <c r="G72" s="108">
        <v>105</v>
      </c>
      <c r="H72" s="83"/>
    </row>
    <row r="73" spans="1:8" x14ac:dyDescent="0.25">
      <c r="A73" s="87"/>
      <c r="B73" s="80"/>
      <c r="C73" s="80"/>
      <c r="D73" s="81"/>
      <c r="E73" s="80"/>
      <c r="F73" s="87"/>
      <c r="G73" s="88"/>
      <c r="H73" s="80"/>
    </row>
    <row r="74" spans="1:8" x14ac:dyDescent="0.25">
      <c r="A74" s="89" t="s">
        <v>9</v>
      </c>
      <c r="B74" s="74"/>
      <c r="C74" s="74"/>
      <c r="D74" s="90"/>
      <c r="E74" s="74"/>
      <c r="F74" s="89"/>
      <c r="G74" s="91"/>
      <c r="H74" s="92">
        <f>SUM(G57:G60)+SUM(G65:G68)+G71+G72</f>
        <v>40773.769999999997</v>
      </c>
    </row>
    <row r="75" spans="1:8" x14ac:dyDescent="0.25">
      <c r="A75" s="5" t="s">
        <v>74</v>
      </c>
      <c r="B75" s="6"/>
      <c r="C75" s="6"/>
      <c r="D75" s="6"/>
      <c r="E75" s="6"/>
      <c r="F75" s="6"/>
      <c r="G75" s="6"/>
      <c r="H75" s="6"/>
    </row>
    <row r="76" spans="1:8" ht="45" x14ac:dyDescent="0.25">
      <c r="A76" s="40" t="s">
        <v>75</v>
      </c>
      <c r="B76" s="41"/>
      <c r="C76" s="41"/>
      <c r="D76" s="40" t="s">
        <v>76</v>
      </c>
      <c r="E76" s="41"/>
      <c r="F76" s="40"/>
      <c r="G76" s="42">
        <v>24000</v>
      </c>
      <c r="H76" s="48"/>
    </row>
    <row r="77" spans="1:8" ht="45" x14ac:dyDescent="0.25">
      <c r="A77" s="93" t="s">
        <v>122</v>
      </c>
      <c r="B77" s="60"/>
      <c r="C77" s="60"/>
      <c r="D77" s="93" t="s">
        <v>76</v>
      </c>
      <c r="E77" s="60"/>
      <c r="F77" s="93"/>
      <c r="G77" s="94">
        <v>152547</v>
      </c>
      <c r="H77" s="61"/>
    </row>
    <row r="78" spans="1:8" x14ac:dyDescent="0.25">
      <c r="A78" s="49" t="s">
        <v>133</v>
      </c>
      <c r="B78" s="50"/>
      <c r="C78" s="50"/>
      <c r="D78" s="110">
        <v>30000</v>
      </c>
      <c r="E78" s="50"/>
      <c r="F78" s="49"/>
      <c r="G78" s="51"/>
      <c r="H78" s="52"/>
    </row>
    <row r="79" spans="1:8" x14ac:dyDescent="0.25">
      <c r="A79" s="49" t="s">
        <v>134</v>
      </c>
      <c r="B79" s="50"/>
      <c r="C79" s="50"/>
      <c r="D79" s="110">
        <v>30000</v>
      </c>
      <c r="E79" s="50"/>
      <c r="F79" s="49"/>
      <c r="G79" s="51"/>
      <c r="H79" s="52"/>
    </row>
    <row r="80" spans="1:8" x14ac:dyDescent="0.25">
      <c r="A80" s="49" t="s">
        <v>135</v>
      </c>
      <c r="B80" s="50"/>
      <c r="C80" s="50"/>
      <c r="D80" s="110">
        <v>30424</v>
      </c>
      <c r="E80" s="50"/>
      <c r="F80" s="49"/>
      <c r="G80" s="51"/>
      <c r="H80" s="52"/>
    </row>
    <row r="81" spans="1:8" x14ac:dyDescent="0.25">
      <c r="A81" s="49" t="s">
        <v>136</v>
      </c>
      <c r="B81" s="50"/>
      <c r="C81" s="50"/>
      <c r="D81" s="110">
        <v>35123</v>
      </c>
      <c r="E81" s="50"/>
      <c r="F81" s="49"/>
      <c r="G81" s="51"/>
      <c r="H81" s="52"/>
    </row>
    <row r="82" spans="1:8" x14ac:dyDescent="0.25">
      <c r="A82" s="49" t="s">
        <v>137</v>
      </c>
      <c r="B82" s="50"/>
      <c r="C82" s="50"/>
      <c r="D82" s="110">
        <v>27000</v>
      </c>
      <c r="E82" s="50"/>
      <c r="F82" s="49"/>
      <c r="G82" s="51"/>
      <c r="H82" s="52"/>
    </row>
    <row r="83" spans="1:8" x14ac:dyDescent="0.25">
      <c r="A83" s="49"/>
      <c r="B83" s="50"/>
      <c r="C83" s="50"/>
      <c r="D83" s="49"/>
      <c r="E83" s="50"/>
      <c r="F83" s="49"/>
      <c r="G83" s="51"/>
      <c r="H83" s="52"/>
    </row>
    <row r="84" spans="1:8" x14ac:dyDescent="0.25">
      <c r="A84" s="68" t="s">
        <v>9</v>
      </c>
      <c r="B84" s="38"/>
      <c r="C84" s="38"/>
      <c r="D84" s="38"/>
      <c r="E84" s="38"/>
      <c r="F84" s="38"/>
      <c r="G84" s="38"/>
      <c r="H84" s="48">
        <v>176547</v>
      </c>
    </row>
    <row r="85" spans="1:8" x14ac:dyDescent="0.25">
      <c r="A85" s="95" t="s">
        <v>77</v>
      </c>
      <c r="B85" s="80"/>
      <c r="C85" s="80"/>
      <c r="D85" s="80"/>
      <c r="E85" s="80"/>
      <c r="F85" s="80"/>
      <c r="G85" s="80"/>
      <c r="H85" s="80"/>
    </row>
    <row r="86" spans="1:8" x14ac:dyDescent="0.25">
      <c r="A86" s="28"/>
      <c r="B86" s="30" t="s">
        <v>78</v>
      </c>
      <c r="C86" s="29"/>
      <c r="D86" s="29"/>
      <c r="E86" s="29"/>
      <c r="F86" s="30" t="s">
        <v>3</v>
      </c>
      <c r="G86" s="33" t="s">
        <v>4</v>
      </c>
      <c r="H86" s="29"/>
    </row>
    <row r="87" spans="1:8" ht="42" customHeight="1" x14ac:dyDescent="0.25">
      <c r="A87" s="29"/>
      <c r="B87" s="102" t="s">
        <v>138</v>
      </c>
      <c r="C87" s="102"/>
      <c r="D87" s="102"/>
      <c r="E87" s="102"/>
      <c r="F87" s="102"/>
      <c r="G87" s="29"/>
      <c r="H87" s="29"/>
    </row>
    <row r="88" spans="1:8" x14ac:dyDescent="0.25">
      <c r="A88" s="36"/>
      <c r="B88" s="36"/>
      <c r="C88" s="36"/>
      <c r="D88" s="36"/>
      <c r="E88" s="36"/>
      <c r="F88" s="36"/>
      <c r="G88" s="36"/>
      <c r="H88" s="36"/>
    </row>
    <row r="89" spans="1:8" x14ac:dyDescent="0.25">
      <c r="A89" s="1" t="s">
        <v>79</v>
      </c>
      <c r="B89" s="1"/>
      <c r="C89" s="1"/>
      <c r="D89" s="1" t="s">
        <v>80</v>
      </c>
      <c r="E89" s="1"/>
      <c r="F89" s="1" t="s">
        <v>81</v>
      </c>
    </row>
    <row r="91" spans="1:8" x14ac:dyDescent="0.25">
      <c r="A91" t="s">
        <v>0</v>
      </c>
      <c r="D91" s="2">
        <f>H11</f>
        <v>143160.62</v>
      </c>
      <c r="F91">
        <v>0</v>
      </c>
    </row>
    <row r="92" spans="1:8" x14ac:dyDescent="0.25">
      <c r="A92" t="s">
        <v>10</v>
      </c>
      <c r="D92" s="2">
        <f>G17</f>
        <v>20825.400000000001</v>
      </c>
      <c r="F92">
        <v>0</v>
      </c>
    </row>
    <row r="93" spans="1:8" x14ac:dyDescent="0.25">
      <c r="A93" t="s">
        <v>12</v>
      </c>
      <c r="D93" s="2">
        <f>H30</f>
        <v>14284.849999999999</v>
      </c>
      <c r="F93">
        <v>0</v>
      </c>
    </row>
    <row r="94" spans="1:8" x14ac:dyDescent="0.25">
      <c r="A94" t="s">
        <v>29</v>
      </c>
      <c r="D94">
        <f>0</f>
        <v>0</v>
      </c>
      <c r="F94">
        <v>0</v>
      </c>
    </row>
    <row r="95" spans="1:8" x14ac:dyDescent="0.25">
      <c r="A95" t="s">
        <v>30</v>
      </c>
      <c r="D95" s="2">
        <f>H47</f>
        <v>7955.3600000000006</v>
      </c>
      <c r="F95">
        <v>0</v>
      </c>
    </row>
    <row r="96" spans="1:8" x14ac:dyDescent="0.25">
      <c r="A96" t="s">
        <v>84</v>
      </c>
      <c r="D96" s="2">
        <f>H74</f>
        <v>40773.769999999997</v>
      </c>
      <c r="F96">
        <v>0</v>
      </c>
    </row>
    <row r="97" spans="1:6" ht="15.75" thickBot="1" x14ac:dyDescent="0.3">
      <c r="A97" t="s">
        <v>85</v>
      </c>
      <c r="D97" s="3">
        <f>H84</f>
        <v>176547</v>
      </c>
      <c r="F97" s="4">
        <v>0</v>
      </c>
    </row>
    <row r="98" spans="1:6" x14ac:dyDescent="0.25">
      <c r="A98" t="s">
        <v>82</v>
      </c>
      <c r="D98" s="2">
        <f>SUM(D91:D97)</f>
        <v>403547</v>
      </c>
      <c r="F98">
        <v>0</v>
      </c>
    </row>
    <row r="99" spans="1:6" ht="15.75" thickBot="1" x14ac:dyDescent="0.3">
      <c r="A99" t="s">
        <v>77</v>
      </c>
      <c r="D99" s="4">
        <v>0</v>
      </c>
      <c r="F99" s="4">
        <v>0</v>
      </c>
    </row>
    <row r="100" spans="1:6" x14ac:dyDescent="0.25">
      <c r="A100" t="s">
        <v>83</v>
      </c>
      <c r="D100" s="2">
        <f>D98</f>
        <v>403547</v>
      </c>
      <c r="F100">
        <v>0</v>
      </c>
    </row>
  </sheetData>
  <mergeCells count="1">
    <mergeCell ref="B87:F87"/>
  </mergeCells>
  <pageMargins left="0.45" right="0.45" top="0.75" bottom="0.75" header="0.3" footer="0.3"/>
  <pageSetup orientation="portrait" r:id="rId1"/>
  <headerFooter>
    <oddHeader>&amp;C&amp;"-,Bold"Western States Seismic Policy Council
FY 18 Budget Detail Worksheet Summary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Executive Director</dc:creator>
  <cp:lastModifiedBy>Executive Director</cp:lastModifiedBy>
  <cp:lastPrinted>2018-03-12T22:45:58Z</cp:lastPrinted>
  <dcterms:created xsi:type="dcterms:W3CDTF">2017-09-18T17:48:34Z</dcterms:created>
  <dcterms:modified xsi:type="dcterms:W3CDTF">2018-06-19T21:53:00Z</dcterms:modified>
</cp:coreProperties>
</file>